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NAlvarez\Downloads\nplh\"/>
    </mc:Choice>
  </mc:AlternateContent>
  <xr:revisionPtr revIDLastSave="0" documentId="13_ncr:1_{6F87FCDA-C8BB-439A-A696-E914CFFCB8D8}" xr6:coauthVersionLast="47" xr6:coauthVersionMax="47" xr10:uidLastSave="{00000000-0000-0000-0000-000000000000}"/>
  <bookViews>
    <workbookView xWindow="10960" yWindow="-2220" windowWidth="23840" windowHeight="20840" xr2:uid="{53929E9C-E76E-4A5B-AC70-A08ACA0C71A6}"/>
  </bookViews>
  <sheets>
    <sheet name="FY22-23 Upd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 l="1"/>
  <c r="D5" i="1"/>
  <c r="D26" i="1"/>
  <c r="D25" i="1"/>
  <c r="D24" i="1"/>
  <c r="B27" i="1"/>
  <c r="B33" i="1"/>
  <c r="B37" i="1" s="1"/>
  <c r="B35" i="1"/>
  <c r="D21" i="1"/>
  <c r="E21" i="1" s="1"/>
  <c r="D20" i="1"/>
  <c r="E20" i="1" s="1"/>
  <c r="D19" i="1"/>
  <c r="E19" i="1" s="1"/>
  <c r="D18" i="1"/>
  <c r="E18" i="1" s="1"/>
  <c r="D12" i="1"/>
  <c r="D11" i="1"/>
  <c r="D10" i="1"/>
  <c r="D7" i="1"/>
  <c r="B28" i="1" l="1"/>
  <c r="F22" i="1" l="1"/>
  <c r="G22" i="1"/>
  <c r="H22" i="1"/>
  <c r="D4" i="1" l="1"/>
  <c r="E4" i="1" s="1"/>
  <c r="E5" i="1"/>
  <c r="E6" i="1"/>
  <c r="E7" i="1"/>
  <c r="B8" i="1"/>
  <c r="F8" i="1"/>
  <c r="G8" i="1"/>
  <c r="H8" i="1"/>
  <c r="I8" i="1"/>
  <c r="B10" i="1"/>
  <c r="E10" i="1" s="1"/>
  <c r="E11" i="1"/>
  <c r="E12" i="1"/>
  <c r="D13" i="1"/>
  <c r="F13" i="1"/>
  <c r="G13" i="1"/>
  <c r="H13" i="1"/>
  <c r="I13" i="1"/>
  <c r="I22" i="1"/>
  <c r="D27" i="1"/>
  <c r="E27" i="1" s="1"/>
  <c r="F27" i="1"/>
  <c r="G27" i="1"/>
  <c r="G28" i="1" s="1"/>
  <c r="H27" i="1"/>
  <c r="I27" i="1"/>
  <c r="I14" i="1" l="1"/>
  <c r="I28" i="1"/>
  <c r="H28" i="1"/>
  <c r="F14" i="1"/>
  <c r="H14" i="1"/>
  <c r="D22" i="1"/>
  <c r="D28" i="1" s="1"/>
  <c r="F28" i="1"/>
  <c r="G14" i="1"/>
  <c r="G29" i="1" s="1"/>
  <c r="E8" i="1"/>
  <c r="E13" i="1"/>
  <c r="B13" i="1"/>
  <c r="D8" i="1"/>
  <c r="D14" i="1" s="1"/>
  <c r="I29" i="1" l="1"/>
  <c r="D29" i="1"/>
  <c r="E14" i="1"/>
  <c r="H29" i="1"/>
  <c r="F29" i="1"/>
  <c r="E22" i="1"/>
  <c r="E28" i="1" s="1"/>
  <c r="B14" i="1"/>
  <c r="B29" i="1" s="1"/>
  <c r="E29" i="1" l="1"/>
  <c r="E26" i="1" l="1"/>
  <c r="E24" i="1"/>
  <c r="E25" i="1"/>
</calcChain>
</file>

<file path=xl/sharedStrings.xml><?xml version="1.0" encoding="utf-8"?>
<sst xmlns="http://schemas.openxmlformats.org/spreadsheetml/2006/main" count="51" uniqueCount="41">
  <si>
    <t>Total Available</t>
  </si>
  <si>
    <t>Available</t>
  </si>
  <si>
    <r>
      <t>Capital Costs Awarded</t>
    </r>
    <r>
      <rPr>
        <b/>
        <vertAlign val="superscript"/>
        <sz val="10"/>
        <color theme="1"/>
        <rFont val="Arial"/>
        <family val="2"/>
      </rPr>
      <t>2</t>
    </r>
  </si>
  <si>
    <t>Local Administration Awarded</t>
  </si>
  <si>
    <r>
      <t>Capitalized Operating Reserves Awarded</t>
    </r>
    <r>
      <rPr>
        <b/>
        <vertAlign val="superscript"/>
        <sz val="10"/>
        <color theme="1"/>
        <rFont val="Arial"/>
        <family val="2"/>
      </rPr>
      <t>3</t>
    </r>
  </si>
  <si>
    <r>
      <t xml:space="preserve"> NPLH Assisted Units</t>
    </r>
    <r>
      <rPr>
        <b/>
        <vertAlign val="superscript"/>
        <sz val="10"/>
        <color theme="1"/>
        <rFont val="Arial"/>
        <family val="2"/>
      </rPr>
      <t>4</t>
    </r>
  </si>
  <si>
    <t>Noncompetitive Allocation</t>
  </si>
  <si>
    <r>
      <t>Alternative Process Counties</t>
    </r>
    <r>
      <rPr>
        <b/>
        <vertAlign val="superscript"/>
        <sz val="10"/>
        <color theme="1"/>
        <rFont val="Arial"/>
        <family val="2"/>
      </rPr>
      <t>5</t>
    </r>
  </si>
  <si>
    <t>Los Angeles</t>
  </si>
  <si>
    <t>San Diego</t>
  </si>
  <si>
    <t>San Francisco</t>
  </si>
  <si>
    <t xml:space="preserve">Santa Clara </t>
  </si>
  <si>
    <t>Alternative Process County Subtotal</t>
  </si>
  <si>
    <t>Balance of State</t>
  </si>
  <si>
    <t>Large County Allocation</t>
  </si>
  <si>
    <t>Medium County Allocation</t>
  </si>
  <si>
    <t>Small County Allocation</t>
  </si>
  <si>
    <t>Balance of State County Subtotal</t>
  </si>
  <si>
    <r>
      <t>Noncompetitive Allocation Total</t>
    </r>
    <r>
      <rPr>
        <b/>
        <vertAlign val="superscript"/>
        <sz val="10"/>
        <color theme="1"/>
        <rFont val="Arial"/>
        <family val="2"/>
      </rPr>
      <t xml:space="preserve"> 6</t>
    </r>
  </si>
  <si>
    <t xml:space="preserve">Alternative Process Counties </t>
  </si>
  <si>
    <t>Total NPLH Program</t>
  </si>
  <si>
    <t>Reserves to Prevent Defaults</t>
  </si>
  <si>
    <t>Bond Costs</t>
  </si>
  <si>
    <t>Footnotes</t>
  </si>
  <si>
    <t xml:space="preserve">2. Capital costs are all project development costs, not including any Capitalized Operating Subsidy Reserve or Local Administration costs. </t>
  </si>
  <si>
    <t>3. Capitalized Operating Subsidy Reserves are reserves established to address project operating deficits attributable to NPLH assisted units.</t>
  </si>
  <si>
    <t>5. Alternative Process Counties have five percent or more of the statewide homeless population and have been designated by HCD to administer their own allocation of NPLH funds.</t>
  </si>
  <si>
    <t>Bond Authorization with interest earnings</t>
  </si>
  <si>
    <t xml:space="preserve">HCD Administrative Costs (capped at 5%) </t>
  </si>
  <si>
    <t>Unallocated</t>
  </si>
  <si>
    <t>7  Bond Authorization and award amounts include $50 million in fund interest income.</t>
  </si>
  <si>
    <t>Competitive Allocation</t>
  </si>
  <si>
    <t>6. A total of $11,658,908  million from six Counties has transferred from the Noncompetitive Balance of State to the Competitive Allocation since no documentation was submitted by the County of their intent to apply for their remaining Noncompetitive Allocation funds.</t>
  </si>
  <si>
    <t>Proposition 2, No Place Like Home (NPLH) through August 31, 2022</t>
  </si>
  <si>
    <t xml:space="preserve">NPLH Project Costs </t>
  </si>
  <si>
    <r>
      <t>Committed</t>
    </r>
    <r>
      <rPr>
        <b/>
        <vertAlign val="superscript"/>
        <sz val="10"/>
        <color theme="1"/>
        <rFont val="Arial"/>
        <family val="2"/>
      </rPr>
      <t xml:space="preserve"> </t>
    </r>
  </si>
  <si>
    <t>8. Unallocated balance is due to post-award individual project financing adjustments since August 2022.</t>
  </si>
  <si>
    <t>9. This reflects current funds allocated to NPLH project costs following post-award individual project financing adjustments since August 2022.</t>
  </si>
  <si>
    <t>1. Funding has been awarded as of August 2022 but may not have been disbursed. Cumulative post-award project financing adjustments since August 2022 are reflected in Unallocated.</t>
  </si>
  <si>
    <t>Competitive Allocation Subtotal</t>
  </si>
  <si>
    <t>4. Most projects using Noncompetitive Allocation funds from the Large, Medium, and Small County allocations also used Competitive Allocation funds. The NPLH Unit count for Noncompetitive Allocation funds shown in the Noncompetitive Allocation unit count is an unduplicated number representing projects that only used Noncompetitive Allocation funds from NPLH, and did not also use Competitive Allocation funds. Project unit numbers for projects using both Competitive Allocation and Noncompetitive Allocation funds and projects using only Competitive Allocation funds are represented in the Competitive Allocation unit count. These unit projections are the projections that were made at time of initial award of funds by HCD. Unit projections may change over time with changes in project financing and as the APCs make their final project awards.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</si>
</sst>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0.00_);\(0.00\)"/>
    <numFmt numFmtId="167" formatCode="_(&quot;$&quot;* #,##0_);_(&quot;$&quot;* \(#,##0\);_(&quot;$&quot;* &quot;-&quot;??_);_(@_)"/>
  </numFmts>
  <fonts count="9"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
      <sz val="10"/>
      <name val="Arial"/>
      <family val="2"/>
    </font>
    <font>
      <b/>
      <vertAlign val="superscript"/>
      <sz val="10"/>
      <color theme="1"/>
      <name val="Arial"/>
      <family val="2"/>
    </font>
    <font>
      <sz val="10"/>
      <color theme="1"/>
      <name val="Calibri"/>
      <family val="2"/>
      <scheme val="minor"/>
    </font>
    <font>
      <vertAlign val="superscript"/>
      <sz val="10"/>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0">
    <xf numFmtId="0" fontId="0" fillId="0" borderId="0" xfId="0"/>
    <xf numFmtId="3" fontId="0" fillId="0" borderId="0" xfId="0" applyNumberFormat="1"/>
    <xf numFmtId="0" fontId="2" fillId="0" borderId="0" xfId="0" applyFont="1" applyAlignment="1">
      <alignment vertical="top" wrapText="1"/>
    </xf>
    <xf numFmtId="0" fontId="2" fillId="0" borderId="0" xfId="0" applyFont="1"/>
    <xf numFmtId="3" fontId="2" fillId="0" borderId="0" xfId="0" applyNumberFormat="1" applyFont="1"/>
    <xf numFmtId="44" fontId="0" fillId="0" borderId="0" xfId="0" applyNumberFormat="1"/>
    <xf numFmtId="164" fontId="2" fillId="0" borderId="0" xfId="0" applyNumberFormat="1" applyFont="1" applyAlignment="1">
      <alignment vertical="center"/>
    </xf>
    <xf numFmtId="3" fontId="3" fillId="0" borderId="0" xfId="0" applyNumberFormat="1" applyFont="1"/>
    <xf numFmtId="6" fontId="0" fillId="0" borderId="0" xfId="0" applyNumberFormat="1"/>
    <xf numFmtId="43" fontId="0" fillId="0" borderId="0" xfId="1" applyFont="1" applyFill="1"/>
    <xf numFmtId="44" fontId="2" fillId="0" borderId="0" xfId="0" applyNumberFormat="1" applyFont="1"/>
    <xf numFmtId="0" fontId="0" fillId="0" borderId="16" xfId="0" applyBorder="1"/>
    <xf numFmtId="0" fontId="0" fillId="0" borderId="9" xfId="0" applyBorder="1"/>
    <xf numFmtId="0" fontId="0" fillId="0" borderId="17" xfId="0" applyBorder="1"/>
    <xf numFmtId="43" fontId="0" fillId="0" borderId="21" xfId="0" applyNumberFormat="1" applyBorder="1"/>
    <xf numFmtId="165" fontId="0" fillId="0" borderId="0" xfId="1" applyNumberFormat="1" applyFont="1" applyFill="1" applyBorder="1"/>
    <xf numFmtId="43" fontId="0" fillId="0" borderId="22" xfId="1" applyFont="1" applyFill="1" applyBorder="1"/>
    <xf numFmtId="8" fontId="0" fillId="0" borderId="21" xfId="0" applyNumberFormat="1" applyBorder="1"/>
    <xf numFmtId="0" fontId="0" fillId="0" borderId="21" xfId="0" applyBorder="1"/>
    <xf numFmtId="0" fontId="0" fillId="0" borderId="23" xfId="0" applyBorder="1"/>
    <xf numFmtId="0" fontId="0" fillId="0" borderId="24" xfId="0" applyBorder="1"/>
    <xf numFmtId="0" fontId="0" fillId="0" borderId="25" xfId="0" applyBorder="1"/>
    <xf numFmtId="0" fontId="0" fillId="0" borderId="0" xfId="0" applyAlignment="1">
      <alignment horizontal="center" wrapText="1"/>
    </xf>
    <xf numFmtId="0" fontId="2" fillId="0" borderId="0" xfId="0" applyFont="1" applyAlignment="1">
      <alignment horizontal="center" wrapText="1"/>
    </xf>
    <xf numFmtId="0" fontId="3" fillId="0" borderId="0" xfId="0" applyFont="1" applyAlignment="1">
      <alignment horizontal="center" wrapText="1"/>
    </xf>
    <xf numFmtId="3" fontId="0" fillId="0" borderId="24" xfId="0" applyNumberFormat="1" applyBorder="1"/>
    <xf numFmtId="0" fontId="0" fillId="0" borderId="22" xfId="0" applyBorder="1"/>
    <xf numFmtId="0" fontId="0" fillId="0" borderId="0" xfId="0" applyBorder="1"/>
    <xf numFmtId="0" fontId="0" fillId="0" borderId="0" xfId="0" applyBorder="1" applyAlignment="1">
      <alignment horizontal="center"/>
    </xf>
    <xf numFmtId="6" fontId="0" fillId="0" borderId="0" xfId="0" applyNumberFormat="1" applyBorder="1"/>
    <xf numFmtId="166" fontId="0" fillId="0" borderId="0" xfId="2" applyNumberFormat="1" applyFont="1" applyBorder="1"/>
    <xf numFmtId="3" fontId="0" fillId="0" borderId="0" xfId="0" applyNumberFormat="1" applyBorder="1"/>
    <xf numFmtId="0" fontId="2" fillId="0" borderId="0" xfId="0" applyFont="1" applyFill="1"/>
    <xf numFmtId="3" fontId="2" fillId="0" borderId="0" xfId="0" applyNumberFormat="1" applyFont="1" applyFill="1"/>
    <xf numFmtId="164" fontId="2" fillId="0" borderId="0" xfId="0" applyNumberFormat="1" applyFont="1"/>
    <xf numFmtId="164" fontId="0" fillId="0" borderId="0" xfId="0" applyNumberFormat="1"/>
    <xf numFmtId="164" fontId="2" fillId="0" borderId="0" xfId="0" applyNumberFormat="1" applyFont="1" applyFill="1"/>
    <xf numFmtId="44" fontId="0" fillId="0" borderId="0" xfId="0" applyNumberFormat="1" applyFill="1"/>
    <xf numFmtId="0" fontId="0" fillId="0" borderId="0" xfId="0" applyFill="1"/>
    <xf numFmtId="164" fontId="0" fillId="0" borderId="0" xfId="0" applyNumberFormat="1" applyFill="1"/>
    <xf numFmtId="0" fontId="2" fillId="0" borderId="0" xfId="0" applyFont="1" applyProtection="1">
      <protection locked="0"/>
    </xf>
    <xf numFmtId="3" fontId="0" fillId="0" borderId="0" xfId="0" applyNumberFormat="1" applyProtection="1">
      <protection locked="0"/>
    </xf>
    <xf numFmtId="0" fontId="2" fillId="0" borderId="0" xfId="0" applyFont="1" applyAlignment="1" applyProtection="1">
      <alignment horizontal="left" vertical="top"/>
      <protection locked="0"/>
    </xf>
    <xf numFmtId="0" fontId="5" fillId="0" borderId="1" xfId="0" applyFont="1" applyFill="1" applyBorder="1" applyProtection="1">
      <protection locked="0"/>
    </xf>
    <xf numFmtId="6" fontId="5" fillId="0" borderId="1" xfId="0" applyNumberFormat="1" applyFont="1" applyFill="1" applyBorder="1" applyAlignment="1" applyProtection="1">
      <alignment horizontal="right" vertical="center"/>
      <protection locked="0"/>
    </xf>
    <xf numFmtId="37" fontId="6" fillId="0" borderId="0" xfId="1" applyNumberFormat="1" applyFont="1" applyBorder="1" applyAlignment="1" applyProtection="1">
      <alignment horizontal="left"/>
      <protection locked="0"/>
    </xf>
    <xf numFmtId="0" fontId="5" fillId="0" borderId="1" xfId="0" applyFont="1" applyFill="1" applyBorder="1" applyAlignment="1" applyProtection="1">
      <alignment wrapText="1"/>
      <protection locked="0"/>
    </xf>
    <xf numFmtId="37" fontId="8" fillId="0" borderId="0" xfId="1" applyNumberFormat="1" applyFont="1" applyBorder="1" applyAlignment="1" applyProtection="1">
      <alignment horizontal="left"/>
      <protection locked="0"/>
    </xf>
    <xf numFmtId="5" fontId="5" fillId="0" borderId="1" xfId="1" applyNumberFormat="1" applyFont="1" applyFill="1" applyBorder="1" applyProtection="1">
      <protection locked="0"/>
    </xf>
    <xf numFmtId="0" fontId="3" fillId="0" borderId="1" xfId="0" applyFont="1" applyBorder="1" applyAlignment="1" applyProtection="1">
      <alignment horizontal="center" wrapText="1"/>
      <protection locked="0"/>
    </xf>
    <xf numFmtId="3" fontId="3" fillId="0" borderId="1" xfId="0" applyNumberFormat="1" applyFont="1" applyBorder="1" applyAlignment="1" applyProtection="1">
      <alignment horizontal="center" wrapText="1"/>
      <protection locked="0"/>
    </xf>
    <xf numFmtId="0" fontId="3" fillId="5" borderId="10" xfId="0" applyFont="1" applyFill="1" applyBorder="1" applyAlignment="1" applyProtection="1">
      <alignment vertical="center"/>
      <protection locked="0"/>
    </xf>
    <xf numFmtId="3" fontId="2" fillId="5" borderId="9" xfId="0" applyNumberFormat="1" applyFont="1" applyFill="1" applyBorder="1" applyAlignment="1" applyProtection="1">
      <alignment vertical="center"/>
      <protection locked="0"/>
    </xf>
    <xf numFmtId="3" fontId="2" fillId="5" borderId="8" xfId="0" applyNumberFormat="1" applyFont="1" applyFill="1" applyBorder="1" applyAlignment="1" applyProtection="1">
      <alignment vertical="center"/>
      <protection locked="0"/>
    </xf>
    <xf numFmtId="0" fontId="3" fillId="4" borderId="7" xfId="0" applyFont="1" applyFill="1" applyBorder="1" applyAlignment="1" applyProtection="1">
      <alignment vertical="center"/>
      <protection locked="0"/>
    </xf>
    <xf numFmtId="3" fontId="2" fillId="4" borderId="6" xfId="0" applyNumberFormat="1" applyFont="1" applyFill="1" applyBorder="1" applyAlignment="1" applyProtection="1">
      <alignment vertical="center"/>
      <protection locked="0"/>
    </xf>
    <xf numFmtId="3" fontId="2" fillId="4" borderId="5" xfId="0" applyNumberFormat="1" applyFont="1" applyFill="1" applyBorder="1" applyAlignment="1" applyProtection="1">
      <alignment vertical="center"/>
      <protection locked="0"/>
    </xf>
    <xf numFmtId="0" fontId="2" fillId="0" borderId="12" xfId="0" applyFont="1" applyBorder="1" applyAlignment="1" applyProtection="1">
      <alignment horizontal="left" vertical="center" indent="1"/>
      <protection locked="0"/>
    </xf>
    <xf numFmtId="164" fontId="2" fillId="0" borderId="0" xfId="1" applyNumberFormat="1" applyFont="1" applyFill="1" applyBorder="1" applyAlignment="1" applyProtection="1">
      <alignment vertical="center"/>
      <protection locked="0"/>
    </xf>
    <xf numFmtId="164" fontId="2" fillId="0" borderId="0" xfId="0" applyNumberFormat="1" applyFont="1" applyAlignment="1" applyProtection="1">
      <alignment vertical="center"/>
      <protection locked="0"/>
    </xf>
    <xf numFmtId="3" fontId="2" fillId="0" borderId="11" xfId="0" applyNumberFormat="1" applyFont="1" applyBorder="1" applyAlignment="1" applyProtection="1">
      <alignment horizontal="center" vertical="center"/>
      <protection locked="0"/>
    </xf>
    <xf numFmtId="6" fontId="5" fillId="0" borderId="0" xfId="0" applyNumberFormat="1" applyFont="1" applyFill="1" applyAlignment="1" applyProtection="1">
      <alignment vertical="top"/>
      <protection locked="0"/>
    </xf>
    <xf numFmtId="164" fontId="2" fillId="0" borderId="0" xfId="0" applyNumberFormat="1" applyFont="1" applyFill="1" applyAlignment="1" applyProtection="1">
      <alignment vertical="center"/>
      <protection locked="0"/>
    </xf>
    <xf numFmtId="167" fontId="7" fillId="0" borderId="0" xfId="2" applyNumberFormat="1" applyFont="1" applyFill="1" applyProtection="1">
      <protection locked="0"/>
    </xf>
    <xf numFmtId="0" fontId="3" fillId="0" borderId="10" xfId="0" applyFont="1" applyBorder="1" applyAlignment="1" applyProtection="1">
      <alignment vertical="center"/>
      <protection locked="0"/>
    </xf>
    <xf numFmtId="164" fontId="3" fillId="0" borderId="9" xfId="1" applyNumberFormat="1" applyFont="1" applyFill="1" applyBorder="1" applyAlignment="1" applyProtection="1">
      <alignment vertical="center"/>
      <protection locked="0"/>
    </xf>
    <xf numFmtId="3" fontId="3" fillId="0" borderId="8" xfId="1" applyNumberFormat="1" applyFont="1" applyFill="1" applyBorder="1" applyAlignment="1" applyProtection="1">
      <alignment horizontal="center" vertical="center"/>
      <protection locked="0"/>
    </xf>
    <xf numFmtId="164" fontId="2" fillId="4" borderId="6" xfId="0" applyNumberFormat="1" applyFont="1" applyFill="1" applyBorder="1" applyAlignment="1" applyProtection="1">
      <alignment vertical="center"/>
      <protection locked="0"/>
    </xf>
    <xf numFmtId="3" fontId="2" fillId="0" borderId="0" xfId="0" applyNumberFormat="1" applyFont="1" applyProtection="1">
      <protection locked="0"/>
    </xf>
    <xf numFmtId="3" fontId="2" fillId="0" borderId="11" xfId="0" applyNumberFormat="1" applyFont="1" applyFill="1" applyBorder="1" applyAlignment="1" applyProtection="1">
      <alignment horizontal="center" vertical="center"/>
      <protection locked="0"/>
    </xf>
    <xf numFmtId="164" fontId="3" fillId="0" borderId="9" xfId="0" applyNumberFormat="1" applyFont="1" applyBorder="1" applyAlignment="1" applyProtection="1">
      <alignment vertical="center"/>
      <protection locked="0"/>
    </xf>
    <xf numFmtId="3" fontId="3" fillId="0" borderId="8" xfId="0" applyNumberFormat="1" applyFont="1" applyFill="1" applyBorder="1" applyAlignment="1" applyProtection="1">
      <alignment horizontal="center" vertical="center"/>
      <protection locked="0"/>
    </xf>
    <xf numFmtId="0" fontId="3" fillId="5" borderId="20" xfId="0" applyFont="1" applyFill="1" applyBorder="1" applyAlignment="1" applyProtection="1">
      <alignment vertical="center"/>
      <protection locked="0"/>
    </xf>
    <xf numFmtId="164" fontId="3" fillId="5" borderId="19" xfId="0" applyNumberFormat="1" applyFont="1" applyFill="1" applyBorder="1" applyAlignment="1" applyProtection="1">
      <alignment vertical="center"/>
      <protection locked="0"/>
    </xf>
    <xf numFmtId="3" fontId="3" fillId="5" borderId="18" xfId="0" applyNumberFormat="1" applyFont="1" applyFill="1" applyBorder="1" applyAlignment="1" applyProtection="1">
      <alignment horizontal="center" vertical="center"/>
      <protection locked="0"/>
    </xf>
    <xf numFmtId="0" fontId="3" fillId="3" borderId="15" xfId="0" applyFont="1" applyFill="1" applyBorder="1" applyAlignment="1" applyProtection="1">
      <alignment vertical="center"/>
      <protection locked="0"/>
    </xf>
    <xf numFmtId="0" fontId="2" fillId="3" borderId="14" xfId="0" applyFont="1" applyFill="1" applyBorder="1" applyProtection="1">
      <protection locked="0"/>
    </xf>
    <xf numFmtId="0" fontId="2" fillId="3" borderId="13" xfId="0" applyFont="1" applyFill="1" applyBorder="1" applyProtection="1">
      <protection locked="0"/>
    </xf>
    <xf numFmtId="3" fontId="2" fillId="4" borderId="6" xfId="0" applyNumberFormat="1" applyFont="1" applyFill="1" applyBorder="1" applyProtection="1">
      <protection locked="0"/>
    </xf>
    <xf numFmtId="3" fontId="2" fillId="4" borderId="5" xfId="0" applyNumberFormat="1" applyFont="1" applyFill="1" applyBorder="1" applyProtection="1">
      <protection locked="0"/>
    </xf>
    <xf numFmtId="0" fontId="2" fillId="0" borderId="12" xfId="0" applyFont="1" applyFill="1" applyBorder="1" applyAlignment="1" applyProtection="1">
      <alignment horizontal="left" vertical="center" indent="1"/>
      <protection locked="0"/>
    </xf>
    <xf numFmtId="167" fontId="2" fillId="0" borderId="0" xfId="2" applyNumberFormat="1" applyFont="1" applyFill="1" applyProtection="1">
      <protection locked="0"/>
    </xf>
    <xf numFmtId="164" fontId="4" fillId="0" borderId="9" xfId="1" applyNumberFormat="1" applyFont="1" applyFill="1" applyBorder="1" applyAlignment="1" applyProtection="1">
      <alignment vertical="center"/>
      <protection locked="0"/>
    </xf>
    <xf numFmtId="164" fontId="2" fillId="4" borderId="6" xfId="0" applyNumberFormat="1" applyFont="1" applyFill="1" applyBorder="1" applyProtection="1">
      <protection locked="0"/>
    </xf>
    <xf numFmtId="3" fontId="2" fillId="4" borderId="5" xfId="0" applyNumberFormat="1" applyFont="1" applyFill="1" applyBorder="1" applyAlignment="1" applyProtection="1">
      <alignment horizontal="center"/>
      <protection locked="0"/>
    </xf>
    <xf numFmtId="164" fontId="5" fillId="0" borderId="0" xfId="0" applyNumberFormat="1" applyFont="1" applyAlignment="1" applyProtection="1">
      <alignment vertical="center"/>
      <protection locked="0"/>
    </xf>
    <xf numFmtId="3" fontId="5" fillId="0" borderId="11" xfId="0" applyNumberFormat="1" applyFont="1" applyFill="1" applyBorder="1" applyAlignment="1" applyProtection="1">
      <alignment horizontal="center" vertical="center"/>
      <protection locked="0"/>
    </xf>
    <xf numFmtId="164" fontId="3" fillId="0" borderId="9" xfId="0" applyNumberFormat="1" applyFont="1" applyFill="1" applyBorder="1" applyAlignment="1" applyProtection="1">
      <alignment vertical="center"/>
      <protection locked="0"/>
    </xf>
    <xf numFmtId="164" fontId="4" fillId="0" borderId="9" xfId="0" applyNumberFormat="1" applyFont="1" applyBorder="1" applyAlignment="1" applyProtection="1">
      <alignment vertical="center"/>
      <protection locked="0"/>
    </xf>
    <xf numFmtId="0" fontId="3" fillId="3" borderId="7" xfId="0" applyFont="1" applyFill="1" applyBorder="1" applyAlignment="1" applyProtection="1">
      <alignment vertical="center"/>
      <protection locked="0"/>
    </xf>
    <xf numFmtId="164" fontId="3" fillId="3" borderId="6" xfId="0" applyNumberFormat="1" applyFont="1" applyFill="1" applyBorder="1" applyAlignment="1" applyProtection="1">
      <alignment vertical="center"/>
      <protection locked="0"/>
    </xf>
    <xf numFmtId="3" fontId="3" fillId="3" borderId="5" xfId="0" applyNumberFormat="1" applyFont="1" applyFill="1" applyBorder="1" applyAlignment="1" applyProtection="1">
      <alignment horizontal="center" vertical="center"/>
      <protection locked="0"/>
    </xf>
    <xf numFmtId="0" fontId="3" fillId="2" borderId="4" xfId="0" applyFont="1" applyFill="1" applyBorder="1" applyAlignment="1" applyProtection="1">
      <alignment vertical="center"/>
      <protection locked="0"/>
    </xf>
    <xf numFmtId="164" fontId="4" fillId="2" borderId="3" xfId="0" applyNumberFormat="1" applyFont="1" applyFill="1" applyBorder="1" applyAlignment="1" applyProtection="1">
      <alignment vertical="center"/>
      <protection locked="0"/>
    </xf>
    <xf numFmtId="164" fontId="3" fillId="2" borderId="3" xfId="0" applyNumberFormat="1" applyFont="1" applyFill="1" applyBorder="1" applyAlignment="1" applyProtection="1">
      <alignment vertical="center"/>
      <protection locked="0"/>
    </xf>
    <xf numFmtId="3" fontId="3" fillId="2" borderId="2" xfId="0" applyNumberFormat="1" applyFont="1" applyFill="1" applyBorder="1" applyAlignment="1" applyProtection="1">
      <alignment horizontal="center" vertical="center"/>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3CF0-1CB1-4751-BC66-85DA5CFA130C}">
  <sheetPr>
    <pageSetUpPr fitToPage="1"/>
  </sheetPr>
  <dimension ref="A1:T48"/>
  <sheetViews>
    <sheetView showGridLines="0" tabSelected="1" zoomScaleNormal="100" workbookViewId="0">
      <selection activeCell="D4" sqref="D4"/>
    </sheetView>
  </sheetViews>
  <sheetFormatPr defaultRowHeight="15" x14ac:dyDescent="0.25"/>
  <cols>
    <col min="1" max="1" width="33.42578125" customWidth="1"/>
    <col min="2" max="2" width="14.85546875" style="1" bestFit="1" customWidth="1"/>
    <col min="3" max="3" width="14.42578125" style="1" customWidth="1"/>
    <col min="4" max="4" width="17.5703125" style="1" customWidth="1"/>
    <col min="5" max="5" width="16.5703125" style="1" customWidth="1"/>
    <col min="6" max="6" width="15.7109375" style="1" customWidth="1"/>
    <col min="7" max="7" width="14" style="1" customWidth="1"/>
    <col min="8" max="8" width="20" style="1" customWidth="1"/>
    <col min="9" max="9" width="10.5703125" style="1" customWidth="1"/>
    <col min="10" max="10" width="10.28515625" bestFit="1" customWidth="1"/>
    <col min="11" max="11" width="20.28515625" customWidth="1"/>
    <col min="12" max="12" width="18.7109375" customWidth="1"/>
    <col min="13" max="13" width="17.7109375" hidden="1" customWidth="1"/>
    <col min="14" max="14" width="14" hidden="1" customWidth="1"/>
    <col min="15" max="15" width="12.7109375" hidden="1" customWidth="1"/>
    <col min="16" max="16" width="12" hidden="1" customWidth="1"/>
    <col min="17" max="17" width="13.42578125" hidden="1" customWidth="1"/>
    <col min="18" max="19" width="0" hidden="1" customWidth="1"/>
    <col min="20" max="20" width="16.7109375" customWidth="1"/>
  </cols>
  <sheetData>
    <row r="1" spans="1:20" s="22" customFormat="1" ht="54.75" customHeight="1" x14ac:dyDescent="0.25">
      <c r="A1" s="49" t="s">
        <v>33</v>
      </c>
      <c r="B1" s="50" t="s">
        <v>0</v>
      </c>
      <c r="C1" s="50"/>
      <c r="D1" s="50" t="s">
        <v>35</v>
      </c>
      <c r="E1" s="50" t="s">
        <v>1</v>
      </c>
      <c r="F1" s="50" t="s">
        <v>2</v>
      </c>
      <c r="G1" s="50" t="s">
        <v>3</v>
      </c>
      <c r="H1" s="50" t="s">
        <v>4</v>
      </c>
      <c r="I1" s="50" t="s">
        <v>5</v>
      </c>
      <c r="J1" s="24"/>
      <c r="K1" s="23"/>
    </row>
    <row r="2" spans="1:20" x14ac:dyDescent="0.25">
      <c r="A2" s="51" t="s">
        <v>6</v>
      </c>
      <c r="B2" s="52"/>
      <c r="C2" s="52"/>
      <c r="D2" s="52"/>
      <c r="E2" s="52"/>
      <c r="F2" s="52"/>
      <c r="G2" s="52"/>
      <c r="H2" s="52"/>
      <c r="I2" s="53"/>
      <c r="J2" s="3"/>
      <c r="K2" s="3"/>
      <c r="M2" s="1"/>
    </row>
    <row r="3" spans="1:20" x14ac:dyDescent="0.25">
      <c r="A3" s="54" t="s">
        <v>7</v>
      </c>
      <c r="B3" s="55"/>
      <c r="C3" s="55"/>
      <c r="D3" s="55"/>
      <c r="E3" s="55"/>
      <c r="F3" s="55"/>
      <c r="G3" s="55"/>
      <c r="H3" s="55"/>
      <c r="I3" s="56"/>
      <c r="J3" s="3"/>
      <c r="K3" s="3"/>
      <c r="M3" s="1"/>
    </row>
    <row r="4" spans="1:20" x14ac:dyDescent="0.25">
      <c r="A4" s="57" t="s">
        <v>8</v>
      </c>
      <c r="B4" s="58">
        <v>75259413</v>
      </c>
      <c r="C4" s="58"/>
      <c r="D4" s="58">
        <f>SUM(F4:H4)</f>
        <v>75259413</v>
      </c>
      <c r="E4" s="58">
        <f>B4-D4</f>
        <v>0</v>
      </c>
      <c r="F4" s="59">
        <v>67733472</v>
      </c>
      <c r="G4" s="59">
        <v>7525941</v>
      </c>
      <c r="H4" s="59"/>
      <c r="I4" s="60">
        <v>347</v>
      </c>
      <c r="J4" s="4"/>
      <c r="K4" s="34"/>
      <c r="L4" s="5"/>
      <c r="M4" s="1"/>
      <c r="T4" s="35"/>
    </row>
    <row r="5" spans="1:20" x14ac:dyDescent="0.25">
      <c r="A5" s="57" t="s">
        <v>9</v>
      </c>
      <c r="B5" s="58">
        <v>12713886</v>
      </c>
      <c r="C5" s="58"/>
      <c r="D5" s="58">
        <f t="shared" ref="D5:D7" si="0">SUM(F5:H5)</f>
        <v>12713886</v>
      </c>
      <c r="E5" s="58">
        <f>B5-D5</f>
        <v>0</v>
      </c>
      <c r="F5" s="61">
        <v>11442497</v>
      </c>
      <c r="G5" s="62">
        <v>1271389</v>
      </c>
      <c r="H5" s="63"/>
      <c r="I5" s="60">
        <v>44</v>
      </c>
      <c r="J5" s="4"/>
      <c r="K5" s="34"/>
      <c r="L5" s="5"/>
      <c r="T5" s="35"/>
    </row>
    <row r="6" spans="1:20" x14ac:dyDescent="0.25">
      <c r="A6" s="57" t="s">
        <v>10</v>
      </c>
      <c r="B6" s="58">
        <v>9519091</v>
      </c>
      <c r="C6" s="58"/>
      <c r="D6" s="58">
        <f t="shared" si="0"/>
        <v>9519091</v>
      </c>
      <c r="E6" s="58">
        <f>B6-D6</f>
        <v>0</v>
      </c>
      <c r="F6" s="59">
        <v>9519091</v>
      </c>
      <c r="G6" s="59"/>
      <c r="H6" s="59"/>
      <c r="I6" s="60">
        <v>44</v>
      </c>
      <c r="J6" s="4"/>
      <c r="K6" s="34"/>
      <c r="L6" s="5"/>
      <c r="T6" s="35"/>
    </row>
    <row r="7" spans="1:20" x14ac:dyDescent="0.25">
      <c r="A7" s="57" t="s">
        <v>11</v>
      </c>
      <c r="B7" s="58">
        <v>10262970</v>
      </c>
      <c r="C7" s="58"/>
      <c r="D7" s="58">
        <f t="shared" si="0"/>
        <v>10262970</v>
      </c>
      <c r="E7" s="58">
        <f>B7-D7</f>
        <v>0</v>
      </c>
      <c r="F7" s="59">
        <v>10262970</v>
      </c>
      <c r="G7" s="59"/>
      <c r="H7" s="59"/>
      <c r="I7" s="60">
        <v>54</v>
      </c>
      <c r="J7" s="4"/>
      <c r="K7" s="34"/>
      <c r="L7" s="5"/>
      <c r="T7" s="35"/>
    </row>
    <row r="8" spans="1:20" x14ac:dyDescent="0.25">
      <c r="A8" s="64" t="s">
        <v>12</v>
      </c>
      <c r="B8" s="65">
        <f>SUM(B4:B7)</f>
        <v>107755360</v>
      </c>
      <c r="C8" s="65"/>
      <c r="D8" s="65">
        <f t="shared" ref="D8:I8" si="1">SUM(D4:D7)</f>
        <v>107755360</v>
      </c>
      <c r="E8" s="65">
        <f t="shared" si="1"/>
        <v>0</v>
      </c>
      <c r="F8" s="65">
        <f t="shared" si="1"/>
        <v>98958030</v>
      </c>
      <c r="G8" s="65">
        <f t="shared" si="1"/>
        <v>8797330</v>
      </c>
      <c r="H8" s="65">
        <f t="shared" si="1"/>
        <v>0</v>
      </c>
      <c r="I8" s="66">
        <f t="shared" si="1"/>
        <v>489</v>
      </c>
      <c r="J8" s="7"/>
      <c r="K8" s="34"/>
      <c r="L8" s="5"/>
      <c r="T8" s="35"/>
    </row>
    <row r="9" spans="1:20" x14ac:dyDescent="0.25">
      <c r="A9" s="54" t="s">
        <v>13</v>
      </c>
      <c r="B9" s="67"/>
      <c r="C9" s="67"/>
      <c r="D9" s="67"/>
      <c r="E9" s="67"/>
      <c r="F9" s="67"/>
      <c r="G9" s="67"/>
      <c r="H9" s="67"/>
      <c r="I9" s="56"/>
      <c r="J9" s="4"/>
      <c r="K9" s="3"/>
    </row>
    <row r="10" spans="1:20" x14ac:dyDescent="0.25">
      <c r="A10" s="57" t="s">
        <v>14</v>
      </c>
      <c r="B10" s="59">
        <f>35157309-23</f>
        <v>35157286</v>
      </c>
      <c r="C10" s="59"/>
      <c r="D10" s="58">
        <f t="shared" ref="D10:D12" si="2">SUM(F10:H10)</f>
        <v>35157286</v>
      </c>
      <c r="E10" s="59">
        <f>B10-D10</f>
        <v>0</v>
      </c>
      <c r="F10" s="68">
        <v>34274286</v>
      </c>
      <c r="G10" s="59"/>
      <c r="H10" s="59">
        <v>883000</v>
      </c>
      <c r="I10" s="69">
        <v>88</v>
      </c>
      <c r="J10" s="4"/>
      <c r="K10" s="34"/>
      <c r="L10" s="5"/>
      <c r="M10" s="21"/>
      <c r="N10" s="20"/>
      <c r="O10" s="19"/>
      <c r="T10" s="35"/>
    </row>
    <row r="11" spans="1:20" x14ac:dyDescent="0.25">
      <c r="A11" s="57" t="s">
        <v>15</v>
      </c>
      <c r="B11" s="59">
        <v>22305584</v>
      </c>
      <c r="C11" s="59"/>
      <c r="D11" s="58">
        <f t="shared" si="2"/>
        <v>22305584</v>
      </c>
      <c r="E11" s="59">
        <f>B11-D11</f>
        <v>0</v>
      </c>
      <c r="F11" s="68">
        <v>21666615</v>
      </c>
      <c r="G11" s="59"/>
      <c r="H11" s="59">
        <v>638969</v>
      </c>
      <c r="I11" s="69">
        <v>137</v>
      </c>
      <c r="J11" s="4"/>
      <c r="K11" s="34"/>
      <c r="L11" s="5"/>
      <c r="M11" s="16"/>
      <c r="O11" s="18"/>
      <c r="T11" s="35"/>
    </row>
    <row r="12" spans="1:20" x14ac:dyDescent="0.25">
      <c r="A12" s="57" t="s">
        <v>16</v>
      </c>
      <c r="B12" s="59">
        <v>13122862</v>
      </c>
      <c r="C12" s="59"/>
      <c r="D12" s="58">
        <f t="shared" si="2"/>
        <v>13122862</v>
      </c>
      <c r="E12" s="59">
        <f>B12-D12</f>
        <v>0</v>
      </c>
      <c r="F12" s="59">
        <v>13122862</v>
      </c>
      <c r="G12" s="59"/>
      <c r="H12" s="59"/>
      <c r="I12" s="69">
        <v>95</v>
      </c>
      <c r="J12" s="6"/>
      <c r="K12" s="34"/>
      <c r="L12" s="5"/>
      <c r="M12" s="16"/>
      <c r="O12" s="17"/>
      <c r="T12" s="35"/>
    </row>
    <row r="13" spans="1:20" x14ac:dyDescent="0.25">
      <c r="A13" s="64" t="s">
        <v>17</v>
      </c>
      <c r="B13" s="70">
        <f>SUM(B10:B12)</f>
        <v>70585732</v>
      </c>
      <c r="C13" s="70"/>
      <c r="D13" s="70">
        <f t="shared" ref="D13:I13" si="3">SUM(D10:D12)</f>
        <v>70585732</v>
      </c>
      <c r="E13" s="70">
        <f t="shared" si="3"/>
        <v>0</v>
      </c>
      <c r="F13" s="70">
        <f t="shared" si="3"/>
        <v>69063763</v>
      </c>
      <c r="G13" s="70">
        <f t="shared" si="3"/>
        <v>0</v>
      </c>
      <c r="H13" s="70">
        <f t="shared" si="3"/>
        <v>1521969</v>
      </c>
      <c r="I13" s="71">
        <f t="shared" si="3"/>
        <v>320</v>
      </c>
      <c r="J13" s="4"/>
      <c r="K13" s="34"/>
      <c r="L13" s="5"/>
      <c r="M13" s="16"/>
      <c r="N13" s="15"/>
      <c r="O13" s="14"/>
      <c r="T13" s="35"/>
    </row>
    <row r="14" spans="1:20" ht="15.75" thickBot="1" x14ac:dyDescent="0.3">
      <c r="A14" s="72" t="s">
        <v>18</v>
      </c>
      <c r="B14" s="73">
        <f>B8+B13</f>
        <v>178341092</v>
      </c>
      <c r="C14" s="73"/>
      <c r="D14" s="73">
        <f t="shared" ref="D14:H14" si="4">D8+D13</f>
        <v>178341092</v>
      </c>
      <c r="E14" s="73">
        <f t="shared" si="4"/>
        <v>0</v>
      </c>
      <c r="F14" s="73">
        <f t="shared" si="4"/>
        <v>168021793</v>
      </c>
      <c r="G14" s="73">
        <f t="shared" si="4"/>
        <v>8797330</v>
      </c>
      <c r="H14" s="73">
        <f t="shared" si="4"/>
        <v>1521969</v>
      </c>
      <c r="I14" s="74">
        <f>I8+I13</f>
        <v>809</v>
      </c>
      <c r="J14" s="4"/>
      <c r="K14" s="34"/>
      <c r="L14" s="5"/>
      <c r="M14" s="13"/>
      <c r="N14" s="12"/>
      <c r="O14" s="11"/>
      <c r="T14" s="35"/>
    </row>
    <row r="15" spans="1:20" ht="15.75" thickBot="1" x14ac:dyDescent="0.3">
      <c r="A15" s="40"/>
      <c r="B15" s="68"/>
      <c r="C15" s="68"/>
      <c r="D15" s="68"/>
      <c r="E15" s="68"/>
      <c r="F15" s="68"/>
      <c r="G15" s="68"/>
      <c r="H15" s="68"/>
      <c r="I15" s="68"/>
      <c r="J15" s="4"/>
      <c r="K15" s="10"/>
      <c r="L15" s="5"/>
      <c r="M15" s="9"/>
      <c r="T15" s="35"/>
    </row>
    <row r="16" spans="1:20" x14ac:dyDescent="0.25">
      <c r="A16" s="75" t="s">
        <v>31</v>
      </c>
      <c r="B16" s="76"/>
      <c r="C16" s="76"/>
      <c r="D16" s="76"/>
      <c r="E16" s="76"/>
      <c r="F16" s="76"/>
      <c r="G16" s="76"/>
      <c r="H16" s="76"/>
      <c r="I16" s="77"/>
      <c r="J16" s="4"/>
      <c r="K16" s="3"/>
      <c r="M16" s="9"/>
    </row>
    <row r="17" spans="1:20" x14ac:dyDescent="0.25">
      <c r="A17" s="54" t="s">
        <v>19</v>
      </c>
      <c r="B17" s="78"/>
      <c r="C17" s="78"/>
      <c r="D17" s="78"/>
      <c r="E17" s="78"/>
      <c r="F17" s="78"/>
      <c r="G17" s="78"/>
      <c r="H17" s="78"/>
      <c r="I17" s="79"/>
      <c r="J17" s="4"/>
      <c r="K17" s="3"/>
      <c r="M17" s="9"/>
    </row>
    <row r="18" spans="1:20" x14ac:dyDescent="0.25">
      <c r="A18" s="57" t="s">
        <v>8</v>
      </c>
      <c r="B18" s="59">
        <v>669644464</v>
      </c>
      <c r="C18" s="59"/>
      <c r="D18" s="58">
        <f t="shared" ref="D18:D21" si="5">SUM(F18:H18)</f>
        <v>669644464</v>
      </c>
      <c r="E18" s="59">
        <f t="shared" ref="E18:E21" si="6">B18-D18</f>
        <v>0</v>
      </c>
      <c r="F18" s="59">
        <v>602680017</v>
      </c>
      <c r="G18" s="59">
        <v>66964447</v>
      </c>
      <c r="H18" s="59"/>
      <c r="I18" s="60">
        <v>3026</v>
      </c>
      <c r="J18" s="4"/>
      <c r="K18" s="34"/>
      <c r="L18" s="5"/>
      <c r="M18" s="8"/>
      <c r="T18" s="35"/>
    </row>
    <row r="19" spans="1:20" s="38" customFormat="1" x14ac:dyDescent="0.25">
      <c r="A19" s="80" t="s">
        <v>9</v>
      </c>
      <c r="B19" s="62">
        <v>115141446</v>
      </c>
      <c r="C19" s="62"/>
      <c r="D19" s="58">
        <f t="shared" si="5"/>
        <v>115141446</v>
      </c>
      <c r="E19" s="59">
        <f t="shared" si="6"/>
        <v>0</v>
      </c>
      <c r="F19" s="62">
        <v>89288582</v>
      </c>
      <c r="G19" s="62">
        <v>11514145</v>
      </c>
      <c r="H19" s="81">
        <v>14338719</v>
      </c>
      <c r="I19" s="69">
        <v>388</v>
      </c>
      <c r="J19" s="33"/>
      <c r="K19" s="36"/>
      <c r="L19" s="37"/>
      <c r="T19" s="39"/>
    </row>
    <row r="20" spans="1:20" x14ac:dyDescent="0.25">
      <c r="A20" s="57" t="s">
        <v>10</v>
      </c>
      <c r="B20" s="59">
        <v>81785538</v>
      </c>
      <c r="C20" s="59"/>
      <c r="D20" s="58">
        <f t="shared" si="5"/>
        <v>81785538</v>
      </c>
      <c r="E20" s="59">
        <f t="shared" si="6"/>
        <v>0</v>
      </c>
      <c r="F20" s="62">
        <v>81785538</v>
      </c>
      <c r="G20" s="59"/>
      <c r="H20" s="59"/>
      <c r="I20" s="60">
        <v>309</v>
      </c>
      <c r="J20" s="4"/>
      <c r="K20" s="34"/>
      <c r="L20" s="5"/>
      <c r="M20" s="1"/>
      <c r="P20" s="1"/>
      <c r="T20" s="35"/>
    </row>
    <row r="21" spans="1:20" x14ac:dyDescent="0.25">
      <c r="A21" s="57" t="s">
        <v>11</v>
      </c>
      <c r="B21" s="59">
        <v>95822779</v>
      </c>
      <c r="C21" s="59"/>
      <c r="D21" s="58">
        <f t="shared" si="5"/>
        <v>95822779</v>
      </c>
      <c r="E21" s="59">
        <f t="shared" si="6"/>
        <v>0</v>
      </c>
      <c r="F21" s="62">
        <v>91726999</v>
      </c>
      <c r="G21" s="59">
        <v>4095780</v>
      </c>
      <c r="H21" s="59"/>
      <c r="I21" s="60">
        <v>493</v>
      </c>
      <c r="J21" s="4"/>
      <c r="K21" s="34"/>
      <c r="L21" s="5"/>
      <c r="M21" s="21"/>
      <c r="N21" s="20"/>
      <c r="O21" s="20"/>
      <c r="P21" s="25"/>
      <c r="Q21" s="20"/>
      <c r="R21" s="20"/>
      <c r="S21" s="19"/>
      <c r="T21" s="35"/>
    </row>
    <row r="22" spans="1:20" x14ac:dyDescent="0.25">
      <c r="A22" s="64" t="s">
        <v>12</v>
      </c>
      <c r="B22" s="82">
        <v>962394227</v>
      </c>
      <c r="C22" s="82"/>
      <c r="D22" s="82">
        <f>SUM(D18:D21)</f>
        <v>962394227</v>
      </c>
      <c r="E22" s="82">
        <f>B22-D22</f>
        <v>0</v>
      </c>
      <c r="F22" s="65">
        <f>SUM(F18:F21)</f>
        <v>865481136</v>
      </c>
      <c r="G22" s="65">
        <f>SUM(G18:G21)</f>
        <v>82574372</v>
      </c>
      <c r="H22" s="65">
        <f>SUM(H18:H21)</f>
        <v>14338719</v>
      </c>
      <c r="I22" s="66">
        <f>SUM(I18:I21)</f>
        <v>4216</v>
      </c>
      <c r="J22" s="7"/>
      <c r="K22" s="34"/>
      <c r="L22" s="5"/>
      <c r="M22" s="26"/>
      <c r="N22" s="27"/>
      <c r="O22" s="28"/>
      <c r="P22" s="27"/>
      <c r="Q22" s="27"/>
      <c r="R22" s="27"/>
      <c r="S22" s="18"/>
      <c r="T22" s="35"/>
    </row>
    <row r="23" spans="1:20" x14ac:dyDescent="0.25">
      <c r="A23" s="54" t="s">
        <v>13</v>
      </c>
      <c r="B23" s="83"/>
      <c r="C23" s="83"/>
      <c r="D23" s="83"/>
      <c r="E23" s="83"/>
      <c r="F23" s="83"/>
      <c r="G23" s="83"/>
      <c r="H23" s="83"/>
      <c r="I23" s="84"/>
      <c r="J23" s="4"/>
      <c r="K23" s="3"/>
      <c r="M23" s="26"/>
      <c r="N23" s="29"/>
      <c r="O23" s="30"/>
      <c r="P23" s="27"/>
      <c r="Q23" s="31"/>
      <c r="R23" s="27"/>
      <c r="S23" s="18"/>
      <c r="T23" s="35"/>
    </row>
    <row r="24" spans="1:20" x14ac:dyDescent="0.25">
      <c r="A24" s="57" t="s">
        <v>14</v>
      </c>
      <c r="B24" s="85">
        <v>461568317</v>
      </c>
      <c r="C24" s="59"/>
      <c r="D24" s="58">
        <f t="shared" ref="D24:D26" si="7">SUM(F24:H24)</f>
        <v>461568317</v>
      </c>
      <c r="E24" s="59">
        <f t="shared" ref="E24:E26" si="8">B24-D24</f>
        <v>0</v>
      </c>
      <c r="F24" s="62">
        <v>358876381</v>
      </c>
      <c r="G24" s="59"/>
      <c r="H24" s="62">
        <v>102691936</v>
      </c>
      <c r="I24" s="86">
        <v>1638</v>
      </c>
      <c r="J24" s="4"/>
      <c r="K24" s="34"/>
      <c r="L24" s="5"/>
      <c r="M24" s="8"/>
      <c r="T24" s="35"/>
    </row>
    <row r="25" spans="1:20" x14ac:dyDescent="0.25">
      <c r="A25" s="57" t="s">
        <v>15</v>
      </c>
      <c r="B25" s="85">
        <v>185055572</v>
      </c>
      <c r="C25" s="59"/>
      <c r="D25" s="58">
        <f t="shared" si="7"/>
        <v>185055572</v>
      </c>
      <c r="E25" s="59">
        <f t="shared" si="8"/>
        <v>0</v>
      </c>
      <c r="F25" s="59">
        <v>145140805</v>
      </c>
      <c r="G25" s="59"/>
      <c r="H25" s="62">
        <v>39914767</v>
      </c>
      <c r="I25" s="69">
        <v>641</v>
      </c>
      <c r="J25" s="4"/>
      <c r="K25" s="34"/>
      <c r="L25" s="5"/>
      <c r="T25" s="35"/>
    </row>
    <row r="26" spans="1:20" x14ac:dyDescent="0.25">
      <c r="A26" s="57" t="s">
        <v>16</v>
      </c>
      <c r="B26" s="85">
        <v>124017702</v>
      </c>
      <c r="C26" s="59"/>
      <c r="D26" s="58">
        <f t="shared" si="7"/>
        <v>124017702</v>
      </c>
      <c r="E26" s="59">
        <f t="shared" si="8"/>
        <v>0</v>
      </c>
      <c r="F26" s="62">
        <v>82996735</v>
      </c>
      <c r="G26" s="59"/>
      <c r="H26" s="62">
        <v>41020967</v>
      </c>
      <c r="I26" s="69">
        <v>398</v>
      </c>
      <c r="J26" s="4"/>
      <c r="K26" s="34"/>
      <c r="L26" s="5"/>
      <c r="M26" s="1"/>
      <c r="P26" s="1"/>
      <c r="T26" s="35"/>
    </row>
    <row r="27" spans="1:20" x14ac:dyDescent="0.25">
      <c r="A27" s="64" t="s">
        <v>17</v>
      </c>
      <c r="B27" s="87">
        <f>SUM(B24:B26)</f>
        <v>770641591</v>
      </c>
      <c r="C27" s="87"/>
      <c r="D27" s="88">
        <f>SUM(D24:D26)</f>
        <v>770641591</v>
      </c>
      <c r="E27" s="87">
        <f>B27-D27</f>
        <v>0</v>
      </c>
      <c r="F27" s="87">
        <f>SUM(F24:F26)</f>
        <v>587013921</v>
      </c>
      <c r="G27" s="70">
        <f>SUM(G24:G26)</f>
        <v>0</v>
      </c>
      <c r="H27" s="70">
        <f>SUM(H24:H26)</f>
        <v>183627670</v>
      </c>
      <c r="I27" s="71">
        <f>SUM(I24:I26)</f>
        <v>2677</v>
      </c>
      <c r="J27" s="4"/>
      <c r="K27" s="34"/>
      <c r="L27" s="5"/>
      <c r="M27" s="21"/>
      <c r="N27" s="20"/>
      <c r="O27" s="20"/>
      <c r="P27" s="25"/>
      <c r="Q27" s="20"/>
      <c r="R27" s="20"/>
      <c r="S27" s="19"/>
      <c r="T27" s="35"/>
    </row>
    <row r="28" spans="1:20" x14ac:dyDescent="0.25">
      <c r="A28" s="89" t="s">
        <v>39</v>
      </c>
      <c r="B28" s="90">
        <f>B22+B27</f>
        <v>1733035818</v>
      </c>
      <c r="C28" s="90"/>
      <c r="D28" s="90">
        <f>D22+D27</f>
        <v>1733035818</v>
      </c>
      <c r="E28" s="90">
        <f t="shared" ref="E28:I28" si="9">E22+E27</f>
        <v>0</v>
      </c>
      <c r="F28" s="90">
        <f t="shared" si="9"/>
        <v>1452495057</v>
      </c>
      <c r="G28" s="90">
        <f t="shared" si="9"/>
        <v>82574372</v>
      </c>
      <c r="H28" s="90">
        <f t="shared" si="9"/>
        <v>197966389</v>
      </c>
      <c r="I28" s="91">
        <f t="shared" si="9"/>
        <v>6893</v>
      </c>
      <c r="J28" s="4"/>
      <c r="K28" s="3"/>
      <c r="M28" s="26"/>
      <c r="N28" s="27"/>
      <c r="O28" s="27"/>
      <c r="P28" s="27"/>
      <c r="Q28" s="27"/>
      <c r="R28" s="27"/>
      <c r="S28" s="18"/>
    </row>
    <row r="29" spans="1:20" ht="15.75" thickBot="1" x14ac:dyDescent="0.3">
      <c r="A29" s="92" t="s">
        <v>20</v>
      </c>
      <c r="B29" s="93">
        <f>B14+B28</f>
        <v>1911376910</v>
      </c>
      <c r="C29" s="94"/>
      <c r="D29" s="93">
        <f>D14+D28</f>
        <v>1911376910</v>
      </c>
      <c r="E29" s="94">
        <f t="shared" ref="E29:I29" si="10">E14+E28</f>
        <v>0</v>
      </c>
      <c r="F29" s="94">
        <f t="shared" si="10"/>
        <v>1620516850</v>
      </c>
      <c r="G29" s="94">
        <f t="shared" si="10"/>
        <v>91371702</v>
      </c>
      <c r="H29" s="94">
        <f t="shared" si="10"/>
        <v>199488358</v>
      </c>
      <c r="I29" s="95">
        <f t="shared" si="10"/>
        <v>7702</v>
      </c>
      <c r="J29" s="4"/>
      <c r="K29" s="3"/>
      <c r="M29" s="13"/>
      <c r="N29" s="12"/>
      <c r="O29" s="12"/>
      <c r="P29" s="12"/>
      <c r="Q29" s="12"/>
      <c r="R29" s="12"/>
      <c r="S29" s="11"/>
    </row>
    <row r="30" spans="1:20" x14ac:dyDescent="0.25">
      <c r="A30" s="32"/>
      <c r="B30" s="33"/>
      <c r="C30" s="33"/>
      <c r="D30" s="33"/>
      <c r="E30" s="33"/>
      <c r="F30" s="33"/>
      <c r="G30" s="33"/>
      <c r="H30" s="33"/>
      <c r="I30" s="4"/>
      <c r="J30" s="3"/>
      <c r="K30" s="3"/>
    </row>
    <row r="31" spans="1:20" x14ac:dyDescent="0.25">
      <c r="A31" s="32"/>
      <c r="B31" s="33"/>
      <c r="C31" s="33"/>
      <c r="D31" s="33"/>
      <c r="E31" s="33"/>
      <c r="F31" s="33"/>
      <c r="G31" s="33"/>
      <c r="H31" s="33"/>
      <c r="I31" s="4"/>
      <c r="J31" s="3"/>
      <c r="K31" s="3"/>
    </row>
    <row r="32" spans="1:20" x14ac:dyDescent="0.25">
      <c r="A32" s="43" t="s">
        <v>27</v>
      </c>
      <c r="B32" s="44">
        <v>2050000000</v>
      </c>
      <c r="C32" s="45">
        <v>7</v>
      </c>
      <c r="D32" s="4"/>
      <c r="E32" s="4"/>
      <c r="F32" s="4"/>
      <c r="G32" s="4"/>
      <c r="H32" s="4"/>
      <c r="I32" s="4"/>
      <c r="J32" s="3"/>
      <c r="K32" s="3"/>
    </row>
    <row r="33" spans="1:12" ht="26.25" x14ac:dyDescent="0.25">
      <c r="A33" s="46" t="s">
        <v>28</v>
      </c>
      <c r="B33" s="44">
        <f>ROUND(96854212.74,0)</f>
        <v>96854213</v>
      </c>
      <c r="C33" s="47"/>
      <c r="D33" s="4"/>
      <c r="E33" s="4"/>
      <c r="F33" s="4"/>
      <c r="G33" s="4"/>
      <c r="H33" s="4"/>
      <c r="I33" s="4"/>
      <c r="J33" s="3"/>
      <c r="K33" s="3"/>
      <c r="L33" s="1"/>
    </row>
    <row r="34" spans="1:12" x14ac:dyDescent="0.25">
      <c r="A34" s="43" t="s">
        <v>21</v>
      </c>
      <c r="B34" s="44">
        <v>9841165</v>
      </c>
      <c r="C34" s="47"/>
      <c r="D34" s="4"/>
      <c r="E34" s="4"/>
      <c r="F34" s="4"/>
      <c r="G34" s="4"/>
      <c r="H34" s="4"/>
      <c r="I34" s="4"/>
      <c r="J34" s="3"/>
      <c r="K34" s="3"/>
    </row>
    <row r="35" spans="1:12" x14ac:dyDescent="0.25">
      <c r="A35" s="43" t="s">
        <v>22</v>
      </c>
      <c r="B35" s="44">
        <f>ROUND(30810348.36,0)</f>
        <v>30810348</v>
      </c>
      <c r="C35" s="47"/>
      <c r="D35" s="4"/>
      <c r="E35" s="4"/>
      <c r="F35" s="4"/>
      <c r="G35" s="4"/>
      <c r="H35" s="4"/>
      <c r="I35" s="4"/>
      <c r="J35" s="3"/>
      <c r="K35" s="3"/>
    </row>
    <row r="36" spans="1:12" x14ac:dyDescent="0.25">
      <c r="A36" s="43" t="s">
        <v>29</v>
      </c>
      <c r="B36" s="44">
        <v>2144975</v>
      </c>
      <c r="C36" s="45">
        <v>8</v>
      </c>
      <c r="D36" s="4"/>
      <c r="E36" s="4"/>
      <c r="F36" s="4"/>
      <c r="G36" s="4"/>
      <c r="H36" s="4"/>
      <c r="I36" s="4"/>
      <c r="J36" s="3"/>
      <c r="K36" s="3"/>
    </row>
    <row r="37" spans="1:12" x14ac:dyDescent="0.25">
      <c r="A37" s="43" t="s">
        <v>34</v>
      </c>
      <c r="B37" s="48">
        <f>B32-(SUM(B33:B36))</f>
        <v>1910349299</v>
      </c>
      <c r="C37" s="45">
        <v>9</v>
      </c>
      <c r="D37" s="4"/>
      <c r="E37" s="4"/>
      <c r="F37" s="4"/>
      <c r="G37" s="4"/>
      <c r="H37" s="4"/>
      <c r="I37" s="4"/>
      <c r="J37" s="3"/>
      <c r="K37" s="3"/>
    </row>
    <row r="38" spans="1:12" x14ac:dyDescent="0.25">
      <c r="A38" s="3"/>
      <c r="B38" s="4"/>
      <c r="C38" s="4"/>
      <c r="D38" s="4"/>
      <c r="E38" s="4"/>
      <c r="F38" s="4"/>
      <c r="G38" s="4"/>
      <c r="H38" s="4"/>
      <c r="I38" s="4"/>
      <c r="J38" s="3"/>
      <c r="K38" s="3"/>
    </row>
    <row r="39" spans="1:12" x14ac:dyDescent="0.25">
      <c r="A39" s="97" t="s">
        <v>23</v>
      </c>
      <c r="B39" s="97"/>
      <c r="C39" s="97"/>
      <c r="D39" s="97"/>
      <c r="E39" s="97"/>
      <c r="F39" s="97"/>
      <c r="G39" s="97"/>
      <c r="H39" s="97"/>
      <c r="I39" s="97"/>
      <c r="J39" s="3"/>
      <c r="K39" s="3"/>
    </row>
    <row r="40" spans="1:12" ht="15" customHeight="1" x14ac:dyDescent="0.25">
      <c r="A40" s="98" t="s">
        <v>38</v>
      </c>
      <c r="B40" s="98"/>
      <c r="C40" s="98"/>
      <c r="D40" s="98"/>
      <c r="E40" s="98"/>
      <c r="F40" s="98"/>
      <c r="G40" s="98"/>
      <c r="H40" s="98"/>
      <c r="I40" s="98"/>
      <c r="J40" s="3"/>
      <c r="K40" s="3"/>
    </row>
    <row r="41" spans="1:12" ht="15" customHeight="1" x14ac:dyDescent="0.25">
      <c r="A41" s="99" t="s">
        <v>24</v>
      </c>
      <c r="B41" s="99"/>
      <c r="C41" s="99"/>
      <c r="D41" s="99"/>
      <c r="E41" s="99"/>
      <c r="F41" s="99"/>
      <c r="G41" s="99"/>
      <c r="H41" s="99"/>
      <c r="I41" s="99"/>
      <c r="J41" s="3"/>
      <c r="K41" s="3"/>
    </row>
    <row r="42" spans="1:12" x14ac:dyDescent="0.25">
      <c r="A42" s="98" t="s">
        <v>25</v>
      </c>
      <c r="B42" s="98"/>
      <c r="C42" s="98"/>
      <c r="D42" s="98"/>
      <c r="E42" s="98"/>
      <c r="F42" s="98"/>
      <c r="G42" s="98"/>
      <c r="H42" s="98"/>
      <c r="I42" s="98"/>
      <c r="J42" s="3"/>
      <c r="K42" s="3"/>
    </row>
    <row r="43" spans="1:12" ht="70.150000000000006" customHeight="1" x14ac:dyDescent="0.25">
      <c r="A43" s="96" t="s">
        <v>40</v>
      </c>
      <c r="B43" s="96"/>
      <c r="C43" s="96"/>
      <c r="D43" s="96"/>
      <c r="E43" s="96"/>
      <c r="F43" s="96"/>
      <c r="G43" s="96"/>
      <c r="H43" s="96"/>
      <c r="I43" s="96"/>
      <c r="J43" s="3"/>
      <c r="K43" s="3"/>
    </row>
    <row r="44" spans="1:12" ht="16.5" customHeight="1" x14ac:dyDescent="0.25">
      <c r="A44" s="96" t="s">
        <v>26</v>
      </c>
      <c r="B44" s="96"/>
      <c r="C44" s="96"/>
      <c r="D44" s="96"/>
      <c r="E44" s="96"/>
      <c r="F44" s="96"/>
      <c r="G44" s="96"/>
      <c r="H44" s="96"/>
      <c r="I44" s="96"/>
      <c r="J44" s="3"/>
      <c r="K44" s="3"/>
    </row>
    <row r="45" spans="1:12" ht="28.5" customHeight="1" x14ac:dyDescent="0.25">
      <c r="A45" s="96" t="s">
        <v>32</v>
      </c>
      <c r="B45" s="96"/>
      <c r="C45" s="96"/>
      <c r="D45" s="96"/>
      <c r="E45" s="96"/>
      <c r="F45" s="96"/>
      <c r="G45" s="96"/>
      <c r="H45" s="96"/>
      <c r="I45" s="96"/>
      <c r="J45" s="2"/>
      <c r="K45" s="2"/>
    </row>
    <row r="46" spans="1:12" x14ac:dyDescent="0.25">
      <c r="A46" s="40" t="s">
        <v>30</v>
      </c>
      <c r="B46" s="41"/>
      <c r="C46" s="41"/>
      <c r="D46" s="41"/>
      <c r="E46" s="41"/>
      <c r="F46" s="41"/>
      <c r="G46" s="41"/>
      <c r="H46" s="41"/>
      <c r="I46" s="41"/>
    </row>
    <row r="47" spans="1:12" x14ac:dyDescent="0.25">
      <c r="A47" s="40" t="s">
        <v>36</v>
      </c>
      <c r="B47" s="41"/>
      <c r="C47" s="41"/>
      <c r="D47" s="41"/>
      <c r="E47" s="41"/>
      <c r="F47" s="41"/>
      <c r="G47" s="41"/>
      <c r="H47" s="41"/>
      <c r="I47" s="41"/>
    </row>
    <row r="48" spans="1:12" s="1" customFormat="1" x14ac:dyDescent="0.25">
      <c r="A48" s="42" t="s">
        <v>37</v>
      </c>
      <c r="B48" s="41"/>
      <c r="C48" s="41"/>
      <c r="D48" s="41"/>
      <c r="E48" s="41"/>
      <c r="F48" s="41"/>
      <c r="G48" s="41"/>
      <c r="H48" s="41"/>
      <c r="I48" s="41"/>
      <c r="J48"/>
    </row>
  </sheetData>
  <sheetProtection algorithmName="SHA-512" hashValue="vqxSGAZvoOGwj5MPkCZ+b1JKCstqyxJKbz0xqmuaEqXEVReO7pLg8RxogfeVMV5h8fCRAXDqwNqPhe2R3H/t0w==" saltValue="/RPqw2HKrge50qnNLj2PVQ==" spinCount="100000" sheet="1" objects="1" scenarios="1" selectLockedCells="1"/>
  <mergeCells count="7">
    <mergeCell ref="A45:I45"/>
    <mergeCell ref="A39:I39"/>
    <mergeCell ref="A40:I40"/>
    <mergeCell ref="A41:I41"/>
    <mergeCell ref="A42:I42"/>
    <mergeCell ref="A43:I43"/>
    <mergeCell ref="A44:I44"/>
  </mergeCells>
  <dataValidations count="1">
    <dataValidation type="textLength" operator="lessThan" allowBlank="1" showInputMessage="1" showErrorMessage="1" error="This section or portion is designated as read-only, and content modification is restricted." sqref="A39:I48 A32:C37 A1:I29" xr:uid="{6556AD91-90B8-43C6-A5FE-95419F167BCA}">
      <formula1>0</formula1>
    </dataValidation>
  </dataValidations>
  <pageMargins left="0.7" right="0.7" top="0.75" bottom="0.75" header="0.3" footer="0.3"/>
  <pageSetup scale="79" fitToHeight="2" orientation="landscape" horizontalDpi="300" verticalDpi="300" r:id="rId1"/>
  <headerFooter>
    <oddHeader>&amp;C&amp;"-,Bold"&amp;12Proposition 2 
2019-22 No Place Like Home Program Awards Summary&amp;10 1</oddHead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50D285FBC07746BD33AABB3C63F0CE" ma:contentTypeVersion="14" ma:contentTypeDescription="Create a new document." ma:contentTypeScope="" ma:versionID="ef01746498119d9248a6a47220ab778b">
  <xsd:schema xmlns:xsd="http://www.w3.org/2001/XMLSchema" xmlns:xs="http://www.w3.org/2001/XMLSchema" xmlns:p="http://schemas.microsoft.com/office/2006/metadata/properties" xmlns:ns2="a20bb7dc-f2fc-426d-967c-073f777a95e1" xmlns:ns3="423cf126-6a15-48ad-aea8-19a1d6c76624" targetNamespace="http://schemas.microsoft.com/office/2006/metadata/properties" ma:root="true" ma:fieldsID="3c3124b47a6990bc07de95ce07af05da" ns2:_="" ns3:_="">
    <xsd:import namespace="a20bb7dc-f2fc-426d-967c-073f777a95e1"/>
    <xsd:import namespace="423cf126-6a15-48ad-aea8-19a1d6c766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bb7dc-f2fc-426d-967c-073f777a95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3cf126-6a15-48ad-aea8-19a1d6c766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bbeab6c-feb6-4d20-80b9-44cae181eaf7}" ma:internalName="TaxCatchAll" ma:showField="CatchAllData" ma:web="423cf126-6a15-48ad-aea8-19a1d6c766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23cf126-6a15-48ad-aea8-19a1d6c76624">
      <UserInfo>
        <DisplayName/>
        <AccountId xsi:nil="true"/>
        <AccountType/>
      </UserInfo>
    </SharedWithUsers>
    <TaxCatchAll xmlns="423cf126-6a15-48ad-aea8-19a1d6c76624" xsi:nil="true"/>
    <lcf76f155ced4ddcb4097134ff3c332f xmlns="a20bb7dc-f2fc-426d-967c-073f777a95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5C3AB8-9624-4B7C-81C0-5AF0C140EA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0bb7dc-f2fc-426d-967c-073f777a95e1"/>
    <ds:schemaRef ds:uri="423cf126-6a15-48ad-aea8-19a1d6c76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3563A2-6F71-4F84-84D1-7C79EA409D62}">
  <ds:schemaRefs>
    <ds:schemaRef ds:uri="http://schemas.microsoft.com/sharepoint/v3/contenttype/forms"/>
  </ds:schemaRefs>
</ds:datastoreItem>
</file>

<file path=customXml/itemProps3.xml><?xml version="1.0" encoding="utf-8"?>
<ds:datastoreItem xmlns:ds="http://schemas.openxmlformats.org/officeDocument/2006/customXml" ds:itemID="{18CB6D61-3745-413F-9AF9-CF3572E4396B}">
  <ds:schemaRefs>
    <ds:schemaRef ds:uri="423cf126-6a15-48ad-aea8-19a1d6c76624"/>
    <ds:schemaRef ds:uri="a20bb7dc-f2fc-426d-967c-073f777a95e1"/>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FY22-23 Update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4</dc:title>
  <dc:subject/>
  <dc:creator>HCD</dc:creator>
  <cp:keywords/>
  <dc:description/>
  <cp:lastModifiedBy>Alvarez, Nikki@HCD</cp:lastModifiedBy>
  <cp:revision/>
  <cp:lastPrinted>2023-09-01T22:32:33Z</cp:lastPrinted>
  <dcterms:created xsi:type="dcterms:W3CDTF">2021-10-26T00:10:34Z</dcterms:created>
  <dcterms:modified xsi:type="dcterms:W3CDTF">2023-12-22T23:59:40Z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0x010100CA50D285FBC07746BD33AABB3C63F0CE</vt:lpwstr>
  </property>
  <property fmtid="{D5CDD505-2E9C-101B-9397-08002B2CF9AE}" pid="3" name="Order">
    <vt:r8>35700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Comments">
    <vt:lpwstr>0</vt:lpwstr>
  </property>
</Properties>
</file>